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/>
  <mc:AlternateContent xmlns:mc="http://schemas.openxmlformats.org/markup-compatibility/2006">
    <mc:Choice Requires="x15">
      <x15ac:absPath xmlns:x15ac="http://schemas.microsoft.com/office/spreadsheetml/2010/11/ac" url="M:\Keskus\Õigusosakond\Suletud\Riigihangete talitus\HANKED 2020\Ida regioon\Riigitee 88 Rakvere-Rannapungerja (Rägavere - Sae lõigu) põhiprojekti koostamine\Leping\"/>
    </mc:Choice>
  </mc:AlternateContent>
  <xr:revisionPtr revIDLastSave="0" documentId="13_ncr:1_{E1FE5B1E-C504-41A9-99EC-91808A320C92}" xr6:coauthVersionLast="44" xr6:coauthVersionMax="44" xr10:uidLastSave="{00000000-0000-0000-0000-000000000000}"/>
  <bookViews>
    <workbookView xWindow="28680" yWindow="-120" windowWidth="29040" windowHeight="15840" xr2:uid="{00000000-000D-0000-FFFF-FFFF00000000}"/>
  </bookViews>
  <sheets>
    <sheet name="Lisa 4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0" i="6" l="1"/>
  <c r="G19" i="6"/>
  <c r="G16" i="6"/>
  <c r="G12" i="6"/>
  <c r="G10" i="6"/>
  <c r="G8" i="6"/>
  <c r="D20" i="6"/>
  <c r="D19" i="6"/>
  <c r="D18" i="6"/>
  <c r="D17" i="6"/>
  <c r="D16" i="6"/>
</calcChain>
</file>

<file path=xl/sharedStrings.xml><?xml version="1.0" encoding="utf-8"?>
<sst xmlns="http://schemas.openxmlformats.org/spreadsheetml/2006/main" count="32" uniqueCount="32">
  <si>
    <t>Käibemaks 20%</t>
  </si>
  <si>
    <t xml:space="preserve"> </t>
  </si>
  <si>
    <t xml:space="preserve"> KOKKU:</t>
  </si>
  <si>
    <t>Maksumus EUR</t>
  </si>
  <si>
    <t>Projekti kogumaksumus:</t>
  </si>
  <si>
    <t>Makse suurus % projekti kogumaksumusest</t>
  </si>
  <si>
    <t>Makse suurus EUR</t>
  </si>
  <si>
    <t>x</t>
  </si>
  <si>
    <t>Lisa 4 Projekteerimise töövõtulepingule</t>
  </si>
  <si>
    <t>Uurimistööd</t>
  </si>
  <si>
    <t>Liiklusuuringud</t>
  </si>
  <si>
    <t>Põhiprojekt</t>
  </si>
  <si>
    <t>2.</t>
  </si>
  <si>
    <t>Krundijaotuskava</t>
  </si>
  <si>
    <t>1.1</t>
  </si>
  <si>
    <t>1.2</t>
  </si>
  <si>
    <t>1.3</t>
  </si>
  <si>
    <t>2.4</t>
  </si>
  <si>
    <t>2.5</t>
  </si>
  <si>
    <t>2.6</t>
  </si>
  <si>
    <t>2.7</t>
  </si>
  <si>
    <t>Katendi aruanne</t>
  </si>
  <si>
    <t>Tehnovõrkude eelprojektid</t>
  </si>
  <si>
    <t xml:space="preserve">Geodeetilised uurimistööd </t>
  </si>
  <si>
    <t>Geotehnilised uurimistööd</t>
  </si>
  <si>
    <t>Põhiprojekt koos ehitusmaksumuse kalkulatsiooniga</t>
  </si>
  <si>
    <t>Üleandmise tähtaeg lepingu sõlmimisest kuudes</t>
  </si>
  <si>
    <t>Kokku ettenägemata töödega:</t>
  </si>
  <si>
    <t>Ettenägemata tööde osa 5 % kokku:</t>
  </si>
  <si>
    <t>Riigitee 88 Rakvere-Rannapungerja km 10,256-21,304 (Rägavere - Sae lõigu) põhiprojekti koostamine</t>
  </si>
  <si>
    <t>Projekti tööetappid</t>
  </si>
  <si>
    <t>Töö  ja Töö osade üleandmise- ja maksegraafik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</si>
</sst>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\-#,##0.00\ [$€-1]"/>
    <numFmt numFmtId="165" formatCode="#,##0.00\ &quot;€&quot;"/>
  </numFmts>
  <fonts count="8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14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164" fontId="1" fillId="0" borderId="20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5" fontId="1" fillId="0" borderId="19" xfId="0" applyNumberFormat="1" applyFont="1" applyBorder="1" applyAlignment="1">
      <alignment horizontal="center"/>
    </xf>
    <xf numFmtId="165" fontId="1" fillId="0" borderId="18" xfId="0" applyNumberFormat="1" applyFont="1" applyBorder="1"/>
    <xf numFmtId="0" fontId="1" fillId="0" borderId="0" xfId="0" applyFont="1" applyBorder="1"/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3" fontId="1" fillId="2" borderId="1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12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/>
    </xf>
    <xf numFmtId="0" fontId="1" fillId="2" borderId="29" xfId="0" applyFont="1" applyFill="1" applyBorder="1" applyAlignment="1">
      <alignment vertical="center" wrapText="1"/>
    </xf>
    <xf numFmtId="9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9" fontId="1" fillId="0" borderId="13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applyFont="1" applyBorder="1"/>
    <xf numFmtId="165" fontId="1" fillId="0" borderId="9" xfId="0" applyNumberFormat="1" applyFont="1" applyBorder="1"/>
    <xf numFmtId="0" fontId="1" fillId="0" borderId="2" xfId="0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right" vertical="top" wrapText="1"/>
    </xf>
    <xf numFmtId="9" fontId="1" fillId="0" borderId="23" xfId="0" applyNumberFormat="1" applyFont="1" applyFill="1" applyBorder="1" applyAlignment="1">
      <alignment horizontal="center" wrapText="1"/>
    </xf>
    <xf numFmtId="9" fontId="1" fillId="0" borderId="20" xfId="0" applyNumberFormat="1" applyFont="1" applyFill="1" applyBorder="1" applyAlignment="1">
      <alignment horizontal="center" wrapText="1"/>
    </xf>
    <xf numFmtId="165" fontId="1" fillId="0" borderId="24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  <xf numFmtId="0" fontId="3" fillId="2" borderId="11" xfId="0" applyFont="1" applyFill="1" applyBorder="1" applyAlignment="1">
      <alignment horizontal="left" wrapText="1"/>
    </xf>
    <xf numFmtId="0" fontId="3" fillId="2" borderId="21" xfId="0" applyFont="1" applyFill="1" applyBorder="1" applyAlignment="1">
      <alignment horizontal="left" wrapText="1"/>
    </xf>
    <xf numFmtId="0" fontId="3" fillId="2" borderId="22" xfId="0" applyFont="1" applyFill="1" applyBorder="1" applyAlignment="1">
      <alignment horizontal="left" wrapText="1"/>
    </xf>
    <xf numFmtId="0" fontId="1" fillId="0" borderId="23" xfId="0" applyNumberFormat="1" applyFont="1" applyFill="1" applyBorder="1" applyAlignment="1">
      <alignment horizontal="center" vertical="center"/>
    </xf>
    <xf numFmtId="0" fontId="1" fillId="0" borderId="25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9" fontId="1" fillId="0" borderId="23" xfId="0" applyNumberFormat="1" applyFont="1" applyFill="1" applyBorder="1" applyAlignment="1">
      <alignment horizontal="center" vertical="center" wrapText="1"/>
    </xf>
    <xf numFmtId="9" fontId="1" fillId="0" borderId="25" xfId="0" applyNumberFormat="1" applyFont="1" applyFill="1" applyBorder="1" applyAlignment="1">
      <alignment horizontal="center" vertical="center" wrapText="1"/>
    </xf>
    <xf numFmtId="9" fontId="1" fillId="0" borderId="13" xfId="0" applyNumberFormat="1" applyFont="1" applyFill="1" applyBorder="1" applyAlignment="1">
      <alignment horizontal="center" vertical="center" wrapText="1"/>
    </xf>
    <xf numFmtId="165" fontId="1" fillId="0" borderId="24" xfId="0" applyNumberFormat="1" applyFont="1" applyBorder="1" applyAlignment="1">
      <alignment horizontal="center" vertical="center"/>
    </xf>
    <xf numFmtId="165" fontId="1" fillId="0" borderId="26" xfId="0" applyNumberFormat="1" applyFont="1" applyBorder="1" applyAlignment="1">
      <alignment horizontal="center" vertical="center"/>
    </xf>
    <xf numFmtId="165" fontId="1" fillId="0" borderId="30" xfId="0" applyNumberFormat="1" applyFont="1" applyBorder="1" applyAlignment="1">
      <alignment horizontal="center" vertical="center"/>
    </xf>
    <xf numFmtId="0" fontId="1" fillId="0" borderId="2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center"/>
    </xf>
    <xf numFmtId="165" fontId="3" fillId="0" borderId="9" xfId="0" applyNumberFormat="1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2"/>
  <sheetViews>
    <sheetView tabSelected="1" workbookViewId="0">
      <selection activeCell="G21" sqref="G21"/>
    </sheetView>
  </sheetViews>
  <sheetFormatPr defaultRowHeight="12.75" x14ac:dyDescent="0.2"/>
  <cols>
    <col min="1" max="1" width="9.140625" style="2" customWidth="1"/>
    <col min="2" max="2" width="10.7109375" style="2" bestFit="1" customWidth="1"/>
    <col min="3" max="3" width="67.85546875" style="2" customWidth="1"/>
    <col min="4" max="5" width="13.28515625" style="2" customWidth="1"/>
    <col min="6" max="6" width="16.85546875" style="2" customWidth="1"/>
    <col min="7" max="7" width="13.42578125" style="2" bestFit="1" customWidth="1"/>
    <col min="8" max="8" width="10.28515625" style="2" bestFit="1" customWidth="1"/>
    <col min="9" max="9" width="9.7109375" style="2" bestFit="1" customWidth="1"/>
    <col min="10" max="10" width="10.7109375" style="2" bestFit="1" customWidth="1"/>
    <col min="11" max="16384" width="9.140625" style="2"/>
  </cols>
  <sheetData>
    <row r="1" spans="2:7" ht="32.25" customHeight="1" x14ac:dyDescent="0.2">
      <c r="B1" s="4"/>
      <c r="C1" s="4"/>
      <c r="D1" s="25"/>
      <c r="E1" s="37" t="s">
        <v>8</v>
      </c>
      <c r="F1" s="37"/>
      <c r="G1" s="37"/>
    </row>
    <row r="2" spans="2:7" ht="32.25" customHeight="1" x14ac:dyDescent="0.25">
      <c r="B2" s="55" t="s">
        <v>29</v>
      </c>
      <c r="C2" s="55"/>
      <c r="D2" s="55"/>
      <c r="E2" s="55"/>
      <c r="F2" s="55"/>
      <c r="G2" s="55"/>
    </row>
    <row r="3" spans="2:7" ht="32.25" customHeight="1" x14ac:dyDescent="0.25">
      <c r="B3" s="36"/>
      <c r="C3" s="36"/>
      <c r="D3" s="36"/>
      <c r="E3" s="36"/>
      <c r="F3" s="36"/>
      <c r="G3" s="36"/>
    </row>
    <row r="4" spans="2:7" ht="32.25" customHeight="1" x14ac:dyDescent="0.2">
      <c r="B4" s="56" t="s">
        <v>31</v>
      </c>
      <c r="C4" s="56"/>
      <c r="D4" s="56"/>
      <c r="E4" s="56"/>
      <c r="F4" s="56"/>
      <c r="G4" s="56"/>
    </row>
    <row r="5" spans="2:7" s="1" customFormat="1" ht="13.5" thickBot="1" x14ac:dyDescent="0.25"/>
    <row r="6" spans="2:7" ht="64.5" thickBot="1" x14ac:dyDescent="0.25">
      <c r="B6" s="26"/>
      <c r="C6" s="27" t="s">
        <v>30</v>
      </c>
      <c r="D6" s="12" t="s">
        <v>3</v>
      </c>
      <c r="E6" s="13" t="s">
        <v>26</v>
      </c>
      <c r="F6" s="14" t="s">
        <v>5</v>
      </c>
      <c r="G6" s="15" t="s">
        <v>6</v>
      </c>
    </row>
    <row r="7" spans="2:7" s="4" customFormat="1" ht="13.5" thickTop="1" x14ac:dyDescent="0.2">
      <c r="B7" s="16">
        <v>1</v>
      </c>
      <c r="C7" s="42" t="s">
        <v>9</v>
      </c>
      <c r="D7" s="43"/>
      <c r="E7" s="43"/>
      <c r="F7" s="43"/>
      <c r="G7" s="44"/>
    </row>
    <row r="8" spans="2:7" s="4" customFormat="1" x14ac:dyDescent="0.2">
      <c r="B8" s="17" t="s">
        <v>14</v>
      </c>
      <c r="C8" s="18" t="s">
        <v>23</v>
      </c>
      <c r="D8" s="7">
        <v>9000</v>
      </c>
      <c r="E8" s="45">
        <v>3</v>
      </c>
      <c r="F8" s="38">
        <v>0.15</v>
      </c>
      <c r="G8" s="40">
        <f>(D16*F8)</f>
        <v>11121</v>
      </c>
    </row>
    <row r="9" spans="2:7" s="4" customFormat="1" x14ac:dyDescent="0.2">
      <c r="B9" s="17" t="s">
        <v>15</v>
      </c>
      <c r="C9" s="19" t="s">
        <v>24</v>
      </c>
      <c r="D9" s="7">
        <v>22200</v>
      </c>
      <c r="E9" s="46"/>
      <c r="F9" s="39"/>
      <c r="G9" s="41"/>
    </row>
    <row r="10" spans="2:7" s="4" customFormat="1" x14ac:dyDescent="0.2">
      <c r="B10" s="17" t="s">
        <v>16</v>
      </c>
      <c r="C10" s="20" t="s">
        <v>10</v>
      </c>
      <c r="D10" s="7">
        <v>3200</v>
      </c>
      <c r="E10" s="54"/>
      <c r="F10" s="24">
        <v>0.1</v>
      </c>
      <c r="G10" s="9">
        <f>(D16*F10)</f>
        <v>7414</v>
      </c>
    </row>
    <row r="11" spans="2:7" s="4" customFormat="1" x14ac:dyDescent="0.2">
      <c r="B11" s="21" t="s">
        <v>12</v>
      </c>
      <c r="C11" s="57" t="s">
        <v>11</v>
      </c>
      <c r="D11" s="58"/>
      <c r="E11" s="58"/>
      <c r="F11" s="58"/>
      <c r="G11" s="59"/>
    </row>
    <row r="12" spans="2:7" s="4" customFormat="1" x14ac:dyDescent="0.2">
      <c r="B12" s="17" t="s">
        <v>17</v>
      </c>
      <c r="C12" s="20" t="s">
        <v>21</v>
      </c>
      <c r="D12" s="8">
        <v>1000</v>
      </c>
      <c r="E12" s="45">
        <v>7</v>
      </c>
      <c r="F12" s="48">
        <v>0.75</v>
      </c>
      <c r="G12" s="51">
        <f>(D16*F12)</f>
        <v>55605</v>
      </c>
    </row>
    <row r="13" spans="2:7" s="4" customFormat="1" x14ac:dyDescent="0.2">
      <c r="B13" s="17" t="s">
        <v>18</v>
      </c>
      <c r="C13" s="20" t="s">
        <v>22</v>
      </c>
      <c r="D13" s="8">
        <v>6500</v>
      </c>
      <c r="E13" s="46"/>
      <c r="F13" s="49"/>
      <c r="G13" s="52"/>
    </row>
    <row r="14" spans="2:7" s="4" customFormat="1" x14ac:dyDescent="0.2">
      <c r="B14" s="17" t="s">
        <v>19</v>
      </c>
      <c r="C14" s="20" t="s">
        <v>13</v>
      </c>
      <c r="D14" s="8">
        <v>460</v>
      </c>
      <c r="E14" s="46"/>
      <c r="F14" s="49"/>
      <c r="G14" s="52"/>
    </row>
    <row r="15" spans="2:7" s="4" customFormat="1" ht="13.5" thickBot="1" x14ac:dyDescent="0.25">
      <c r="B15" s="22" t="s">
        <v>20</v>
      </c>
      <c r="C15" s="23" t="s">
        <v>25</v>
      </c>
      <c r="D15" s="8">
        <v>31780</v>
      </c>
      <c r="E15" s="47"/>
      <c r="F15" s="50"/>
      <c r="G15" s="53"/>
    </row>
    <row r="16" spans="2:7" s="3" customFormat="1" ht="15.75" thickBot="1" x14ac:dyDescent="0.25">
      <c r="B16" s="4"/>
      <c r="C16" s="28" t="s">
        <v>4</v>
      </c>
      <c r="D16" s="35">
        <f>(D8+D9+D10+D12+D13+D15+D14)</f>
        <v>74140</v>
      </c>
      <c r="E16" s="34"/>
      <c r="F16" s="29"/>
      <c r="G16" s="10">
        <f>(G8+G10+G12)</f>
        <v>74140</v>
      </c>
    </row>
    <row r="17" spans="2:7" s="3" customFormat="1" ht="15.75" thickBot="1" x14ac:dyDescent="0.25">
      <c r="B17" s="1"/>
      <c r="C17" s="28" t="s">
        <v>28</v>
      </c>
      <c r="D17" s="60">
        <f>(D16*5%)</f>
        <v>3707</v>
      </c>
      <c r="E17" s="11"/>
      <c r="F17" s="4"/>
      <c r="G17" s="30" t="s">
        <v>7</v>
      </c>
    </row>
    <row r="18" spans="2:7" s="3" customFormat="1" ht="15.75" thickBot="1" x14ac:dyDescent="0.25">
      <c r="B18" s="4"/>
      <c r="C18" s="31" t="s">
        <v>27</v>
      </c>
      <c r="D18" s="61">
        <f>SUM(D16:D17)</f>
        <v>77847</v>
      </c>
      <c r="E18" s="32"/>
      <c r="F18" s="4"/>
      <c r="G18" s="33"/>
    </row>
    <row r="19" spans="2:7" s="3" customFormat="1" ht="15.75" thickBot="1" x14ac:dyDescent="0.25">
      <c r="B19" s="4"/>
      <c r="C19" s="28" t="s">
        <v>0</v>
      </c>
      <c r="D19" s="60">
        <f>(D18*20%)</f>
        <v>15569.400000000001</v>
      </c>
      <c r="E19" s="11"/>
      <c r="F19" s="4"/>
      <c r="G19" s="33">
        <f>(G16*20%)</f>
        <v>14828</v>
      </c>
    </row>
    <row r="20" spans="2:7" s="3" customFormat="1" ht="15.75" thickBot="1" x14ac:dyDescent="0.25">
      <c r="B20" s="4"/>
      <c r="C20" s="31" t="s">
        <v>2</v>
      </c>
      <c r="D20" s="61">
        <f>SUM(D18:D19)</f>
        <v>93416.4</v>
      </c>
      <c r="E20" s="32"/>
      <c r="F20" s="4"/>
      <c r="G20" s="33">
        <f>(G16+G19)</f>
        <v>88968</v>
      </c>
    </row>
    <row r="22" spans="2:7" x14ac:dyDescent="0.2">
      <c r="C22" s="4" t="s">
        <v>1</v>
      </c>
    </row>
    <row r="27" spans="2:7" x14ac:dyDescent="0.2">
      <c r="C27" s="4"/>
      <c r="D27" s="4"/>
    </row>
    <row r="30" spans="2:7" x14ac:dyDescent="0.2">
      <c r="C30" s="6"/>
    </row>
    <row r="31" spans="2:7" x14ac:dyDescent="0.2">
      <c r="C31" s="5"/>
    </row>
    <row r="32" spans="2:7" x14ac:dyDescent="0.2">
      <c r="C32" s="5"/>
    </row>
  </sheetData>
  <mergeCells count="11">
    <mergeCell ref="E1:G1"/>
    <mergeCell ref="F8:F9"/>
    <mergeCell ref="G8:G9"/>
    <mergeCell ref="C7:G7"/>
    <mergeCell ref="E12:E15"/>
    <mergeCell ref="F12:F15"/>
    <mergeCell ref="G12:G15"/>
    <mergeCell ref="E8:E10"/>
    <mergeCell ref="B2:G2"/>
    <mergeCell ref="B4:G4"/>
    <mergeCell ref="C11:G11"/>
  </mergeCells>
  <phoneticPr fontId="0" type="noConversion"/>
  <pageMargins left="0.9448818897637796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Company>Maanteeamet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Jüri Valtna</dc:creator>
  <cp:lastModifiedBy>Regina Veskimäe</cp:lastModifiedBy>
  <cp:lastPrinted>2011-04-26T10:05:23Z</cp:lastPrinted>
  <dcterms:created xsi:type="dcterms:W3CDTF">2004-11-03T08:29:00Z</dcterms:created>
  <dcterms:modified xsi:type="dcterms:W3CDTF">2020-04-29T08:22:02Z</dcterms:modified>
</cp:coreProperties>
</file>